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C:\Users\Mpaltasis\Desktop\"/>
    </mc:Choice>
  </mc:AlternateContent>
  <xr:revisionPtr revIDLastSave="0" documentId="13_ncr:1_{1AB7780E-EB2D-4989-9875-831F7420E033}" xr6:coauthVersionLast="47" xr6:coauthVersionMax="47" xr10:uidLastSave="{00000000-0000-0000-0000-000000000000}"/>
  <bookViews>
    <workbookView xWindow="19080" yWindow="-120" windowWidth="19440" windowHeight="15000" tabRatio="918" xr2:uid="{00000000-000D-0000-FFFF-FFFF00000000}"/>
  </bookViews>
  <sheets>
    <sheet name="ΟΔΗΓΙΕΣ" sheetId="17" r:id="rId1"/>
    <sheet name="ΑΠΟΤΑΜΙΕΥΣΗ" sheetId="10" r:id="rId2"/>
    <sheet name="ΠΡΟΫΠΟΛΟΓΙΣΜΟΣ" sheetId="14" r:id="rId3"/>
    <sheet name="50-30-20" sheetId="13" r:id="rId4"/>
  </sheets>
  <definedNames>
    <definedName name="_xlnm.Print_Area" localSheetId="1">ΑΠΟΤΑΜΙΕΥΣΗ!$B$1:$C$30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14" l="1"/>
  <c r="D3" i="13" s="1"/>
  <c r="E3" i="13" s="1"/>
  <c r="E32" i="14"/>
  <c r="H33" i="14"/>
  <c r="D4" i="13" s="1"/>
  <c r="B10" i="14"/>
  <c r="D5" i="13"/>
  <c r="E5" i="13" s="1"/>
  <c r="C28" i="10"/>
  <c r="C29" i="10" s="1"/>
  <c r="C22" i="10"/>
  <c r="C14" i="10"/>
  <c r="E33" i="14" l="1"/>
  <c r="D6" i="13"/>
  <c r="E4" i="13"/>
  <c r="H35" i="14"/>
  <c r="C6" i="13"/>
  <c r="E6" i="13" l="1"/>
  <c r="H36" i="14"/>
  <c r="C18" i="10"/>
  <c r="F6" i="13" l="1"/>
  <c r="F3" i="13"/>
  <c r="F5" i="13"/>
  <c r="F4" i="13"/>
  <c r="C8" i="10"/>
  <c r="C26" i="10" l="1"/>
  <c r="C10" i="10" l="1"/>
  <c r="C23" i="10"/>
  <c r="C12" i="10" l="1"/>
  <c r="C20" i="10"/>
  <c r="C15" i="10" l="1"/>
  <c r="C31" i="10" s="1"/>
  <c r="E34" i="14" s="1"/>
  <c r="E35" i="14" s="1"/>
  <c r="E36" i="14" s="1"/>
</calcChain>
</file>

<file path=xl/sharedStrings.xml><?xml version="1.0" encoding="utf-8"?>
<sst xmlns="http://schemas.openxmlformats.org/spreadsheetml/2006/main" count="136" uniqueCount="90">
  <si>
    <t>Ποια ανάγκη θέλετε να καλύψετε μέσω της αποταμίευσης;</t>
  </si>
  <si>
    <t>Συνολική διάρκεια συνταξιοδότησης (έτη):</t>
  </si>
  <si>
    <t>Συνολικό αναγκαίο κεφάλαιο (€) :</t>
  </si>
  <si>
    <t>Ετησιοποιημένη απόδοση (%) :</t>
  </si>
  <si>
    <t>Απαραίτητη ετήσια καταβολή (€) :</t>
  </si>
  <si>
    <t>Επιθυμητή ηλικία συνταξιοδότησης (έτη):</t>
  </si>
  <si>
    <t>Επιθυμητή ηλικία έναρξης σπουδών (έτη):</t>
  </si>
  <si>
    <t>Μηνιαία σύνταξη στόχος (€) :</t>
  </si>
  <si>
    <t>CAPITAL BUILDER</t>
  </si>
  <si>
    <t>Συνολικό αναγκαίο κεφάλαιο στόχος (€):</t>
  </si>
  <si>
    <t>Τρέχουσα ηλικία (έτη):</t>
  </si>
  <si>
    <t xml:space="preserve">Super Market </t>
  </si>
  <si>
    <t>Ένδυση</t>
  </si>
  <si>
    <t>Ασφάλιση Ζωής</t>
  </si>
  <si>
    <t>Ασφάλιση Αυτοκινήτου</t>
  </si>
  <si>
    <t>Τεχνολογία</t>
  </si>
  <si>
    <t>Μερίσματα</t>
  </si>
  <si>
    <t>Τόκοι</t>
  </si>
  <si>
    <t>Μισθώματα</t>
  </si>
  <si>
    <t>Ενοίκιο</t>
  </si>
  <si>
    <t>Ρεύμα</t>
  </si>
  <si>
    <t>Νερό</t>
  </si>
  <si>
    <t>Τηλέφωνο</t>
  </si>
  <si>
    <t>Ασφάλιση Περιουσίας</t>
  </si>
  <si>
    <t>Κοσμήματα, Διακόσμηση, κλπ.</t>
  </si>
  <si>
    <t>ΒΑΣΙΚΕΣ ΑΝΑΓΚΕΣ</t>
  </si>
  <si>
    <t>ΕΠΙΘΥΜΙΕΣ</t>
  </si>
  <si>
    <t>ΑΠΟΤΑΜΙΕΥΣΗ</t>
  </si>
  <si>
    <t>ΕΤΗΣΙΑ</t>
  </si>
  <si>
    <t>ΜΗΝΙΑΙΑ</t>
  </si>
  <si>
    <t>ΚΑΤΑΝΟΜΗ ΕΞΟΔΩΝ</t>
  </si>
  <si>
    <t>ΣΥΝΟΛΟ</t>
  </si>
  <si>
    <t>Κατηγορίες Εξόδων</t>
  </si>
  <si>
    <t>Αναλυτικά Ποσά</t>
  </si>
  <si>
    <t>Κατηγορίες Εσόδων</t>
  </si>
  <si>
    <t>Σύνολο Βασικών Αναγκών</t>
  </si>
  <si>
    <t>Σύνολο Επιθυμιών</t>
  </si>
  <si>
    <t>Σύνολο Αποταμίευσης</t>
  </si>
  <si>
    <t>Γενικό Σύνολο</t>
  </si>
  <si>
    <t>Ετήσιο Σύνολο</t>
  </si>
  <si>
    <t>ΠΡΑΓΜΑΤΙΚΑ ΕΞΟΔΑ ΜΕΧΡΙ ΣΗΜΕΡΑ</t>
  </si>
  <si>
    <t>ΠΡΟΓΡΑΜΜΑΤΙΣΜΟΣ ΜΕΛΛΟΝΤΙΚΩΝ ΕΞΟΔΩΝ</t>
  </si>
  <si>
    <t>ΕΣΟΔΑ</t>
  </si>
  <si>
    <r>
      <rPr>
        <b/>
        <sz val="14"/>
        <color theme="1"/>
        <rFont val="Ubuntu"/>
        <family val="2"/>
        <charset val="161"/>
      </rPr>
      <t>Βήμα 2ο</t>
    </r>
    <r>
      <rPr>
        <sz val="11"/>
        <color theme="1"/>
        <rFont val="Ubuntu"/>
        <family val="2"/>
        <charset val="161"/>
      </rPr>
      <t xml:space="preserve">
Στη συνέχεια κατάγραψε τα μηνιαία σου έξοδα μέχρι και σήμερα και καταχώρησε τα στην ανάλογη κατηγορία.</t>
    </r>
  </si>
  <si>
    <t>Υπεραξία από Επενδύσεις</t>
  </si>
  <si>
    <t>Επενδυτική στρατηγική :</t>
  </si>
  <si>
    <t>Επενδυτικές Στρατηγικές</t>
  </si>
  <si>
    <t>Αποταμιευτική</t>
  </si>
  <si>
    <t>Συντηρητική</t>
  </si>
  <si>
    <t>Ισορροπημένη</t>
  </si>
  <si>
    <t>Επιθετική</t>
  </si>
  <si>
    <t>Πολύ επιθετική</t>
  </si>
  <si>
    <r>
      <t xml:space="preserve">Χρονικός ορίζοντας για </t>
    </r>
    <r>
      <rPr>
        <b/>
        <sz val="11"/>
        <color theme="1"/>
        <rFont val="Ubuntu"/>
        <family val="2"/>
        <charset val="161"/>
      </rPr>
      <t>Σύνταξη γήρατος</t>
    </r>
    <r>
      <rPr>
        <sz val="11"/>
        <color theme="1"/>
        <rFont val="Ubuntu"/>
        <family val="2"/>
        <charset val="161"/>
      </rPr>
      <t xml:space="preserve"> (έτη):</t>
    </r>
  </si>
  <si>
    <r>
      <t xml:space="preserve">Χρονικός ορίζοντας για </t>
    </r>
    <r>
      <rPr>
        <b/>
        <sz val="11"/>
        <color theme="1"/>
        <rFont val="Ubuntu"/>
        <family val="2"/>
        <charset val="161"/>
      </rPr>
      <t>Σπουδές/Αποκατάσταση παιδιών</t>
    </r>
    <r>
      <rPr>
        <sz val="11"/>
        <color theme="1"/>
        <rFont val="Ubuntu"/>
        <family val="2"/>
        <charset val="161"/>
      </rPr>
      <t xml:space="preserve"> (έτη):</t>
    </r>
  </si>
  <si>
    <r>
      <t xml:space="preserve">Χρονικός ορίζοντας για </t>
    </r>
    <r>
      <rPr>
        <b/>
        <sz val="11"/>
        <color theme="1"/>
        <rFont val="Ubuntu"/>
        <family val="2"/>
        <charset val="161"/>
      </rPr>
      <t xml:space="preserve">Αποταμίευση γενικώς </t>
    </r>
    <r>
      <rPr>
        <sz val="11"/>
        <color theme="1"/>
        <rFont val="Ubuntu"/>
        <family val="2"/>
        <charset val="161"/>
      </rPr>
      <t>(έτη):</t>
    </r>
  </si>
  <si>
    <t>Πλάνο αποταμίευσης</t>
  </si>
  <si>
    <t>Η αναμενόμενη ετησιοποιημένη απόδοση βάσει ιστορικότητας είναι γύρω στο 3%, δηλαδή όσο περίπου και ο πληθωρισμός. Με αυτήν τη στρατηγική επένδυσης αποσκοπείς να μην χάνουν την αξία τους τα χρήματα σου και σε πολύ μικρή μεταβλητότητα στην αξία της επένδυσης σου κατά τη διάρκεια αυτής.
Αυτή η στρατηγική συστήνεται για χρονικές διάρκειες έως 3 ετών.</t>
  </si>
  <si>
    <t>Η αναμενόμενη ετησιοποιημένη απόδοση βάσει ιστορικότητας είναι γύρω στο 4,5%, δηλαδή οριακά μεγαλύτερη από τον πληθωρισμό. Με αυτήν τη στρατηγική επένδυσης αποσκοπείς σε μικρή πραγματική υπεραξία για τα χρήματα σου και με μικρή μεταβλητότητα στην αξία της επένδυσης σου κατά τη διάρκεια αυτής.
Αυτή η στρατηγική συστήνεται για χρονικές διάρκειες 5 ετών και άνω.</t>
  </si>
  <si>
    <t>Η αναμενόμενη ετησιοποιημένη απόδοση βάσει ιστορικότητας είναι γύρω στο 6%, δηλαδή επαρκώς μεγαλύτερη από τον πληθωρισμό. Με αυτήν τη στρατηγική επένδυσης αποσκοπείς σε σχετικά μεγάλη υπεραξία για τα χρήματα σου χωρίς έντονη μεταβλητότητα στην αξία της επένδυσης σου κατά τη διάρκεια αυτής.
Αυτή η στρατηγική συστήνεται για χρονικές διάρκειες 8 ετών και άνω.</t>
  </si>
  <si>
    <t>Η αναμενόμενη ετησιοποιημένη απόδοση βάσει ιστορικότητας είναι γύρω στο 8%, δηλαδή σημαντικά μεγαλύτερη από τον πληθωρισμό. Με αυτήν τη στρατηγική επένδυσης αποσκοπείς σε μεγάλη πραγματική υπεραξία για τα χρήματα σου αλλά με έντονη μεταβλητότητα στην αξία της επένδυσης σου κατά τη διάρκεια αυτής.
Αυτή η στρατηγική συστήνεται για χρονικές διάρκειες 10 ετών και άνω.</t>
  </si>
  <si>
    <t>Η αναμενόμενη ετησιοποιημένη απόδοση βάσει ιστορικότητας είναι γύρω στο 10%, δηλαδή πολύ μεγαλύτερη από τον πληθωρισμό. Με αυτήν τη στρατηγική επένδυσης αποσκοπείς σε πολύ μεγάλη πραγματική υπεραξία για τα χρήματα σου αλλά με έντονη μεταβλητότητα στην αξία της επένδυσης σου κατά τη διάρκεια αυτής.
Αυτή η στρατηγική συστήνεται για χρονικές διάρκειες 15 ετών και άνω.</t>
  </si>
  <si>
    <t>Συνολικό Ετήσιο Ποσό Αποταμίευσης (€) :</t>
  </si>
  <si>
    <r>
      <t>Επιθυμητή μηνιαία σύνταξη στη λήξη με σημερινά δεδομένα κόστους ζωής (€</t>
    </r>
    <r>
      <rPr>
        <sz val="10.55"/>
        <color theme="1"/>
        <rFont val="Ubuntu"/>
        <family val="2"/>
        <charset val="161"/>
      </rPr>
      <t>)</t>
    </r>
    <r>
      <rPr>
        <sz val="11"/>
        <color theme="1"/>
        <rFont val="Ubuntu"/>
        <family val="2"/>
        <charset val="161"/>
      </rPr>
      <t xml:space="preserve"> :</t>
    </r>
  </si>
  <si>
    <t>Συνολικό αναγκαίο κεφάλαιο στη λήξη με σημερινά δεδομένα κόστους ζωής (€) :</t>
  </si>
  <si>
    <r>
      <rPr>
        <b/>
        <sz val="14"/>
        <color theme="1"/>
        <rFont val="Ubuntu"/>
        <family val="2"/>
        <charset val="161"/>
      </rPr>
      <t>Βήμα 3ο</t>
    </r>
    <r>
      <rPr>
        <sz val="11"/>
        <color theme="1"/>
        <rFont val="Ubuntu"/>
        <family val="2"/>
        <charset val="161"/>
      </rPr>
      <t xml:space="preserve">
Πλέον με την ολοκλήρωση και του δεύτερου βήματος, έχεις μια ξεκάθαρη εικόνα σε σχέση με το που ξοδεύεις τα χρήματα σου. 
Παρατήρησε προσεκτικά, βγάλε τα συμπεράσματα σου κι εφόσον θέλεις να κάνεις αλλαγές στον τρόπο που μέχρι σήμερα ξοδεύεις τα χρήματα σου, "παίξε" με τα νούμερα ώστε να δημιουργήσεις τον προϋπολογισμό που πραγματικά σου ταιριάζει.</t>
    </r>
  </si>
  <si>
    <t>ΙΔΑΝΙΚΑ ΠΟΣΟΣΤΑ</t>
  </si>
  <si>
    <t>ΠΟΣΟΣΤΑ ΒΑΣΕΙ ΤΟΥ ΠΡΟΫΠΟΛΟΓΙΣΜΟΥ ΣΑΣ</t>
  </si>
  <si>
    <t>Για οποιαδήποτε βοήθεια χρειαστείτε καθόλη τη διαδικασία μη διστάσετε να επικοινωνήσετε μαζί μας.
BALTASSIS Strategic Financial Planning Partner
gbaltassis@gmail.com
6948647084</t>
  </si>
  <si>
    <t>Εκπαίδευση</t>
  </si>
  <si>
    <t>Τρέχουσα ηλικία παιδιού (έτη):</t>
  </si>
  <si>
    <t>*Συμπληρώνετε μόνο τα πεδία με κίτρινο χρώμα</t>
  </si>
  <si>
    <t>Δόση Στεγαστικού Δανείου</t>
  </si>
  <si>
    <t>Εφορία</t>
  </si>
  <si>
    <t>ΕΝΦΙΑ</t>
  </si>
  <si>
    <t>Τέλη Αυτοκινήτων</t>
  </si>
  <si>
    <t>Μισθωτή Εργασία (ετησίως)</t>
  </si>
  <si>
    <r>
      <rPr>
        <b/>
        <sz val="14"/>
        <color theme="1"/>
        <rFont val="Ubuntu"/>
        <family val="2"/>
        <charset val="161"/>
      </rPr>
      <t xml:space="preserve">Βήμα 1ο </t>
    </r>
    <r>
      <rPr>
        <sz val="11"/>
        <color theme="1"/>
        <rFont val="Ubuntu"/>
        <family val="2"/>
        <charset val="161"/>
      </rPr>
      <t xml:space="preserve">
Πρώτα συμπλήρωσε τον πίνακα με τα έσοδα σου.
Καταχώρισε τα σε ετήσια βάση. Εάν π.χ. ο μισθός σου είναι 1.000€/μήνα τότε πολλαπλασίασε τον με το σύνολο των μισθών σου σε ένα έτος για να συμπληρώσεις το ετήσιο έσοδο.</t>
    </r>
  </si>
  <si>
    <t>Φαγητό έξω</t>
  </si>
  <si>
    <t>Ποτό</t>
  </si>
  <si>
    <t>Καφές έξω</t>
  </si>
  <si>
    <t>Συνδρομητικά</t>
  </si>
  <si>
    <t>Αθλητικές Εκδηλώσεις</t>
  </si>
  <si>
    <t>Σινεμά/Θέατρο</t>
  </si>
  <si>
    <t>Βενζίνη/Μέσα Μαζικής Μεταφοράς</t>
  </si>
  <si>
    <t>Συντήρηση ή επισκευές</t>
  </si>
  <si>
    <t>Προμήθειες/συσκευές/έπιπλα</t>
  </si>
  <si>
    <t>Ιατρική Φροντίδα</t>
  </si>
  <si>
    <t>Γυμναστήριο</t>
  </si>
  <si>
    <r>
      <rPr>
        <sz val="24"/>
        <color theme="1"/>
        <rFont val="Ubuntu"/>
        <family val="2"/>
        <charset val="161"/>
      </rPr>
      <t xml:space="preserve">Καλωσήρθατε! </t>
    </r>
    <r>
      <rPr>
        <sz val="11"/>
        <color theme="1"/>
        <rFont val="Ubuntu"/>
        <family val="2"/>
        <charset val="161"/>
      </rPr>
      <t xml:space="preserve">
Με αυτό το excel λαμβάνετε την απαραίτητη καθοδήγηση ώστε να δημιουργήσετε το απαραίτητο πλάνο για την επίτευξη των οικονομικών σας στόχων.
Όπως και με όλα τα πλάνα και προγράμματα, προκειμένου να είναι επιτυχημένα, θα πρέπει να έχουν δημιουργηθεί σε συνεργασία με αυτόν που θα τα εκτελέσει.
Στο συγκεκριμένο excel παρέχονται όλες οι απαραίτητες οδηγίες για να το συμπληρώσετε μόνοι σας και να δημιουργήσετε το πλάνο σας ξανά και ξανά μέχρι να φτάσετε στο επιθυμητό αποτέλεσμα.</t>
    </r>
    <r>
      <rPr>
        <u/>
        <sz val="11"/>
        <color theme="1"/>
        <rFont val="Ubuntu"/>
        <family val="2"/>
        <charset val="161"/>
      </rPr>
      <t/>
    </r>
  </si>
  <si>
    <r>
      <rPr>
        <u/>
        <sz val="12"/>
        <color theme="1"/>
        <rFont val="Ubuntu"/>
        <family val="2"/>
        <charset val="161"/>
      </rPr>
      <t>Οδηγίες χρήσης</t>
    </r>
    <r>
      <rPr>
        <sz val="11"/>
        <color theme="1"/>
        <rFont val="Ubuntu"/>
        <family val="2"/>
        <charset val="161"/>
      </rPr>
      <t xml:space="preserve">
</t>
    </r>
    <r>
      <rPr>
        <b/>
        <sz val="11"/>
        <color theme="1"/>
        <rFont val="Ubuntu"/>
        <family val="2"/>
        <charset val="161"/>
      </rPr>
      <t>Βήμα 1ο:</t>
    </r>
    <r>
      <rPr>
        <sz val="11"/>
        <color theme="1"/>
        <rFont val="Ubuntu"/>
        <family val="2"/>
        <charset val="161"/>
      </rPr>
      <t xml:space="preserve"> Συμπληρώνετε την καρτέλα "ΑΠΟΤΑΜΙΕΥΣΗ" ώστε να καθορίσετε τους μελλοντικούς σας στόχους και να προκύψουν τα απαραίτητα ποσά που χρειάζονται για να επιτευχθούν αυτοί.
</t>
    </r>
    <r>
      <rPr>
        <b/>
        <sz val="11"/>
        <color theme="1"/>
        <rFont val="Ubuntu"/>
        <family val="2"/>
        <charset val="161"/>
      </rPr>
      <t xml:space="preserve">Βήμα 2ο: </t>
    </r>
    <r>
      <rPr>
        <sz val="11"/>
        <color theme="1"/>
        <rFont val="Ubuntu"/>
        <family val="2"/>
        <charset val="161"/>
      </rPr>
      <t xml:space="preserve">Συμπληρώνετε την καρτέλα "ΠΡΟΫΠΟΛΟΓΙΣΜΟΣ" 
</t>
    </r>
    <r>
      <rPr>
        <b/>
        <sz val="11"/>
        <color theme="1"/>
        <rFont val="Ubuntu"/>
        <family val="2"/>
        <charset val="161"/>
      </rPr>
      <t xml:space="preserve">Βήμα 3ο: </t>
    </r>
    <r>
      <rPr>
        <sz val="11"/>
        <color theme="1"/>
        <rFont val="Ubuntu"/>
        <family val="2"/>
        <charset val="161"/>
      </rPr>
      <t>Ελέγχετε στην καρτέλα "50-30-20" εάν είστε κοντά στο ιδανικό πλάνο (50% βασικές ανάγκες/30% επιθυμίες/20% αποταμίευση). Αποδεδειγμένα αυτή η αναλογία είναι η ιδανικότερη για να μην στερείσαι, ενώ παράλληλα μπορείς να φροντίζεις και τον μελλοντικό σου εαυτό και τα όνειρα σου.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</si>
</sst>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6" x14ac:knownFonts="1">
    <font>
      <sz val="11"/>
      <color theme="1"/>
      <name val="Calibri"/>
      <family val="2"/>
      <charset val="161"/>
      <scheme val="minor"/>
    </font>
    <font>
      <sz val="11"/>
      <color theme="1"/>
      <name val="Ubuntu"/>
      <family val="2"/>
      <charset val="161"/>
    </font>
    <font>
      <b/>
      <sz val="12"/>
      <color theme="1"/>
      <name val="Ubuntu"/>
      <family val="2"/>
      <charset val="161"/>
    </font>
    <font>
      <b/>
      <sz val="11"/>
      <color theme="1"/>
      <name val="Ubuntu"/>
      <family val="2"/>
      <charset val="161"/>
    </font>
    <font>
      <b/>
      <sz val="14"/>
      <color theme="1"/>
      <name val="Ubuntu"/>
      <family val="2"/>
      <charset val="161"/>
    </font>
    <font>
      <b/>
      <sz val="20"/>
      <color theme="1"/>
      <name val="Ubuntu"/>
      <family val="2"/>
      <charset val="161"/>
    </font>
    <font>
      <b/>
      <sz val="18"/>
      <color theme="1"/>
      <name val="Ubuntu"/>
      <family val="2"/>
      <charset val="161"/>
    </font>
    <font>
      <b/>
      <sz val="14"/>
      <color theme="0"/>
      <name val="Ubuntu"/>
      <family val="2"/>
      <charset val="161"/>
    </font>
    <font>
      <sz val="10.55"/>
      <color theme="1"/>
      <name val="Ubuntu"/>
      <family val="2"/>
      <charset val="161"/>
    </font>
    <font>
      <sz val="9"/>
      <color theme="1"/>
      <name val="Ubuntu"/>
      <family val="2"/>
      <charset val="161"/>
    </font>
    <font>
      <u/>
      <sz val="11"/>
      <color theme="1"/>
      <name val="Ubuntu"/>
      <family val="2"/>
      <charset val="161"/>
    </font>
    <font>
      <b/>
      <sz val="16"/>
      <color theme="1"/>
      <name val="Ubuntu"/>
      <family val="2"/>
      <charset val="161"/>
    </font>
    <font>
      <sz val="24"/>
      <color theme="1"/>
      <name val="Ubuntu"/>
      <family val="2"/>
      <charset val="161"/>
    </font>
    <font>
      <u/>
      <sz val="12"/>
      <color theme="1"/>
      <name val="Ubuntu"/>
      <family val="2"/>
      <charset val="161"/>
    </font>
    <font>
      <sz val="8"/>
      <color rgb="FF000000"/>
      <name val="Segoe UI"/>
      <family val="2"/>
    </font>
    <font>
      <b/>
      <sz val="14"/>
      <color theme="1"/>
      <name val="Ubuntu"/>
      <family val="2"/>
    </font>
  </fonts>
  <fills count="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FF00"/>
        <bgColor indexed="64"/>
      </patternFill>
    </fill>
  </fills>
  <borders count="22">
    <border>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theme="1"/>
      </left>
      <right/>
      <top style="medium">
        <color theme="1"/>
      </top>
      <bottom/>
      <diagonal/>
    </border>
    <border>
      <left/>
      <right style="medium">
        <color theme="1"/>
      </right>
      <top style="medium">
        <color theme="1"/>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theme="1"/>
      </bottom>
      <diagonal/>
    </border>
  </borders>
  <cellStyleXfs count="1">
    <xf numFmtId="0" fontId="0" fillId="0" borderId="0"/>
  </cellStyleXfs>
  <cellXfs count="67">
    <xf numFmtId="0" fontId="0" fillId="0" borderId="0" xfId="0"/>
    <xf numFmtId="0" fontId="1" fillId="2" borderId="0" xfId="0" applyFont="1" applyFill="1"/>
    <xf numFmtId="0" fontId="1" fillId="2" borderId="16" xfId="0" applyFont="1" applyFill="1" applyBorder="1" applyAlignment="1">
      <alignment horizontal="left" vertical="top" wrapText="1"/>
    </xf>
    <xf numFmtId="0" fontId="1" fillId="2" borderId="16" xfId="0" applyFont="1" applyFill="1" applyBorder="1" applyAlignment="1">
      <alignment horizontal="left" vertical="top"/>
    </xf>
    <xf numFmtId="0" fontId="3" fillId="2" borderId="5" xfId="0" applyFont="1" applyFill="1" applyBorder="1"/>
    <xf numFmtId="0" fontId="3" fillId="2" borderId="5" xfId="0" applyFont="1" applyFill="1" applyBorder="1" applyAlignment="1">
      <alignment horizontal="center"/>
    </xf>
    <xf numFmtId="0" fontId="1" fillId="2" borderId="5" xfId="0" applyFont="1" applyFill="1" applyBorder="1"/>
    <xf numFmtId="0" fontId="1" fillId="2" borderId="5" xfId="0" applyFont="1" applyFill="1" applyBorder="1" applyAlignment="1">
      <alignment vertical="center" wrapText="1"/>
    </xf>
    <xf numFmtId="164" fontId="4" fillId="2" borderId="5" xfId="0" applyNumberFormat="1" applyFont="1" applyFill="1" applyBorder="1"/>
    <xf numFmtId="0" fontId="3" fillId="2" borderId="5" xfId="0" applyFont="1" applyFill="1" applyBorder="1" applyAlignment="1">
      <alignment vertical="center" wrapText="1"/>
    </xf>
    <xf numFmtId="164" fontId="3" fillId="2" borderId="5" xfId="0" applyNumberFormat="1" applyFont="1" applyFill="1" applyBorder="1" applyAlignment="1">
      <alignment horizontal="center" vertical="center" wrapText="1"/>
    </xf>
    <xf numFmtId="0" fontId="4" fillId="2" borderId="5" xfId="0" applyFont="1" applyFill="1" applyBorder="1" applyAlignment="1">
      <alignment vertical="center" wrapText="1"/>
    </xf>
    <xf numFmtId="164" fontId="4" fillId="2" borderId="5" xfId="0" applyNumberFormat="1" applyFont="1" applyFill="1" applyBorder="1" applyAlignment="1">
      <alignment horizontal="center" vertical="center" wrapText="1"/>
    </xf>
    <xf numFmtId="0" fontId="1" fillId="2" borderId="0" xfId="0" applyFont="1" applyFill="1" applyAlignment="1">
      <alignment vertical="top" wrapText="1"/>
    </xf>
    <xf numFmtId="1" fontId="1" fillId="2" borderId="4" xfId="0" applyNumberFormat="1" applyFont="1" applyFill="1" applyBorder="1" applyAlignment="1">
      <alignment horizontal="center" vertical="center"/>
    </xf>
    <xf numFmtId="0" fontId="4" fillId="2" borderId="0" xfId="0" applyFont="1" applyFill="1" applyAlignment="1">
      <alignment horizontal="center" vertical="top"/>
    </xf>
    <xf numFmtId="0" fontId="6" fillId="2" borderId="0" xfId="0" applyFont="1" applyFill="1" applyAlignment="1">
      <alignment horizontal="center" vertical="top"/>
    </xf>
    <xf numFmtId="0" fontId="7" fillId="3" borderId="10" xfId="0" applyFont="1" applyFill="1" applyBorder="1"/>
    <xf numFmtId="0" fontId="1" fillId="3" borderId="11" xfId="0" applyFont="1" applyFill="1" applyBorder="1"/>
    <xf numFmtId="0" fontId="1" fillId="2" borderId="12" xfId="0" applyFont="1" applyFill="1" applyBorder="1" applyAlignment="1">
      <alignment vertical="center" wrapText="1"/>
    </xf>
    <xf numFmtId="0" fontId="1" fillId="2" borderId="13" xfId="0" applyFont="1" applyFill="1" applyBorder="1" applyAlignment="1">
      <alignment horizontal="center" vertical="center"/>
    </xf>
    <xf numFmtId="0" fontId="1" fillId="2" borderId="8" xfId="0" applyFont="1" applyFill="1" applyBorder="1" applyAlignment="1">
      <alignment vertical="center" wrapText="1"/>
    </xf>
    <xf numFmtId="0" fontId="1" fillId="2" borderId="3" xfId="0" applyFont="1" applyFill="1" applyBorder="1" applyAlignment="1">
      <alignment vertical="center" wrapText="1"/>
    </xf>
    <xf numFmtId="164" fontId="1" fillId="2" borderId="4" xfId="0" applyNumberFormat="1" applyFont="1" applyFill="1" applyBorder="1" applyAlignment="1">
      <alignment horizontal="center" vertical="center"/>
    </xf>
    <xf numFmtId="10" fontId="1" fillId="2" borderId="4" xfId="0" applyNumberFormat="1" applyFont="1" applyFill="1" applyBorder="1" applyAlignment="1">
      <alignment horizontal="center" vertical="center"/>
    </xf>
    <xf numFmtId="0" fontId="1" fillId="2" borderId="17" xfId="0" applyFont="1" applyFill="1" applyBorder="1" applyAlignment="1">
      <alignment vertical="center" wrapText="1"/>
    </xf>
    <xf numFmtId="164" fontId="1" fillId="2" borderId="18" xfId="0" applyNumberFormat="1" applyFont="1" applyFill="1" applyBorder="1" applyAlignment="1">
      <alignment horizontal="center" vertical="center"/>
    </xf>
    <xf numFmtId="0" fontId="1" fillId="2" borderId="19" xfId="0" applyFont="1" applyFill="1" applyBorder="1" applyAlignment="1">
      <alignment vertical="center" wrapText="1"/>
    </xf>
    <xf numFmtId="0" fontId="1" fillId="2" borderId="1" xfId="0" applyFont="1" applyFill="1" applyBorder="1" applyAlignment="1">
      <alignment vertical="center" wrapText="1"/>
    </xf>
    <xf numFmtId="164" fontId="1" fillId="2" borderId="2" xfId="0" applyNumberFormat="1" applyFont="1" applyFill="1" applyBorder="1" applyAlignment="1">
      <alignment horizontal="center" vertical="center"/>
    </xf>
    <xf numFmtId="0" fontId="1" fillId="2" borderId="6" xfId="0" applyFont="1" applyFill="1" applyBorder="1" applyAlignment="1">
      <alignment vertical="center" wrapText="1"/>
    </xf>
    <xf numFmtId="0" fontId="9" fillId="2" borderId="0" xfId="0" applyFont="1" applyFill="1" applyAlignment="1">
      <alignment horizontal="left" vertical="center" wrapText="1"/>
    </xf>
    <xf numFmtId="0" fontId="1" fillId="2" borderId="0" xfId="0" applyFont="1" applyFill="1" applyAlignment="1">
      <alignment horizontal="left" vertical="top" wrapText="1"/>
    </xf>
    <xf numFmtId="0" fontId="3" fillId="2" borderId="5" xfId="0" applyFont="1" applyFill="1" applyBorder="1" applyAlignment="1">
      <alignment horizontal="left" vertical="center" wrapText="1"/>
    </xf>
    <xf numFmtId="0" fontId="11" fillId="2" borderId="0" xfId="0" applyFont="1" applyFill="1" applyAlignment="1">
      <alignment vertical="center"/>
    </xf>
    <xf numFmtId="0" fontId="1" fillId="2" borderId="0" xfId="0" applyFont="1" applyFill="1" applyAlignment="1">
      <alignment vertical="center"/>
    </xf>
    <xf numFmtId="0" fontId="1" fillId="2" borderId="0" xfId="0" applyFont="1" applyFill="1" applyAlignment="1">
      <alignment horizontal="left" vertical="center" wrapText="1"/>
    </xf>
    <xf numFmtId="0" fontId="3" fillId="2" borderId="5" xfId="0" applyFont="1" applyFill="1" applyBorder="1" applyAlignment="1">
      <alignment vertical="center"/>
    </xf>
    <xf numFmtId="0" fontId="1" fillId="2" borderId="5" xfId="0" applyFont="1" applyFill="1" applyBorder="1" applyAlignment="1">
      <alignment vertical="center"/>
    </xf>
    <xf numFmtId="0" fontId="3" fillId="2" borderId="5" xfId="0" applyFont="1" applyFill="1" applyBorder="1" applyAlignment="1">
      <alignment wrapText="1"/>
    </xf>
    <xf numFmtId="0" fontId="3" fillId="2" borderId="5" xfId="0" applyFont="1" applyFill="1" applyBorder="1" applyAlignment="1">
      <alignment horizontal="center" wrapText="1"/>
    </xf>
    <xf numFmtId="0" fontId="1" fillId="2" borderId="0" xfId="0" applyFont="1" applyFill="1" applyAlignment="1">
      <alignment wrapText="1"/>
    </xf>
    <xf numFmtId="0" fontId="1" fillId="2" borderId="5" xfId="0" applyFont="1" applyFill="1" applyBorder="1" applyAlignment="1">
      <alignment wrapText="1"/>
    </xf>
    <xf numFmtId="9" fontId="1" fillId="2" borderId="5" xfId="0" applyNumberFormat="1" applyFont="1" applyFill="1" applyBorder="1" applyAlignment="1">
      <alignment horizontal="center" wrapText="1"/>
    </xf>
    <xf numFmtId="164" fontId="1" fillId="2" borderId="5" xfId="0" applyNumberFormat="1" applyFont="1" applyFill="1" applyBorder="1" applyAlignment="1">
      <alignment wrapText="1"/>
    </xf>
    <xf numFmtId="0" fontId="1" fillId="2" borderId="0" xfId="0" applyFont="1" applyFill="1" applyAlignment="1">
      <alignment horizontal="center" wrapText="1"/>
    </xf>
    <xf numFmtId="164" fontId="1" fillId="4" borderId="5" xfId="0" applyNumberFormat="1" applyFont="1" applyFill="1" applyBorder="1" applyProtection="1">
      <protection locked="0"/>
    </xf>
    <xf numFmtId="164" fontId="1" fillId="4" borderId="5" xfId="0" applyNumberFormat="1" applyFont="1" applyFill="1" applyBorder="1" applyAlignment="1" applyProtection="1">
      <alignment horizontal="center" vertical="center" wrapText="1"/>
      <protection locked="0"/>
    </xf>
    <xf numFmtId="164" fontId="3" fillId="4" borderId="5" xfId="0" applyNumberFormat="1" applyFont="1" applyFill="1" applyBorder="1" applyAlignment="1" applyProtection="1">
      <alignment horizontal="center" vertical="center" wrapText="1"/>
      <protection locked="0"/>
    </xf>
    <xf numFmtId="0" fontId="1" fillId="4" borderId="9" xfId="0" applyFont="1" applyFill="1" applyBorder="1" applyAlignment="1" applyProtection="1">
      <alignment horizontal="center" vertical="center"/>
      <protection locked="0"/>
    </xf>
    <xf numFmtId="1" fontId="1" fillId="4" borderId="4" xfId="0" applyNumberFormat="1" applyFont="1" applyFill="1" applyBorder="1" applyAlignment="1" applyProtection="1">
      <alignment horizontal="center" vertical="center"/>
      <protection locked="0"/>
    </xf>
    <xf numFmtId="164" fontId="1" fillId="4" borderId="4" xfId="0" applyNumberFormat="1"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protection locked="0"/>
    </xf>
    <xf numFmtId="0" fontId="1" fillId="4" borderId="4" xfId="0" applyFont="1" applyFill="1" applyBorder="1" applyAlignment="1" applyProtection="1">
      <alignment horizontal="center" vertical="center"/>
      <protection locked="0"/>
    </xf>
    <xf numFmtId="1" fontId="1" fillId="4" borderId="7" xfId="0" applyNumberFormat="1" applyFont="1" applyFill="1" applyBorder="1" applyAlignment="1" applyProtection="1">
      <alignment horizontal="center" vertical="center"/>
      <protection locked="0"/>
    </xf>
    <xf numFmtId="0" fontId="1" fillId="2" borderId="0" xfId="0" applyFont="1" applyFill="1" applyAlignment="1">
      <alignment vertical="center" wrapText="1"/>
    </xf>
    <xf numFmtId="0" fontId="5" fillId="2" borderId="0" xfId="0" applyFont="1" applyFill="1" applyAlignment="1">
      <alignment horizontal="center"/>
    </xf>
    <xf numFmtId="0" fontId="4" fillId="2" borderId="21" xfId="0" applyFont="1" applyFill="1" applyBorder="1" applyAlignment="1">
      <alignment horizontal="center" vertical="center"/>
    </xf>
    <xf numFmtId="0" fontId="15" fillId="2" borderId="0" xfId="0" applyFont="1" applyFill="1" applyAlignment="1">
      <alignment horizontal="center" vertical="center" wrapText="1"/>
    </xf>
    <xf numFmtId="0" fontId="2" fillId="2" borderId="5"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1" fillId="2" borderId="5" xfId="0" applyFont="1" applyFill="1" applyBorder="1" applyAlignment="1">
      <alignment horizontal="left" vertical="top" wrapText="1"/>
    </xf>
    <xf numFmtId="0" fontId="1" fillId="2" borderId="5" xfId="0" applyFont="1" applyFill="1" applyBorder="1" applyAlignment="1">
      <alignment horizontal="left" vertical="top"/>
    </xf>
    <xf numFmtId="0" fontId="4" fillId="2" borderId="0" xfId="0" applyFont="1" applyFill="1" applyBorder="1" applyAlignment="1">
      <alignment vertical="center" wrapText="1"/>
    </xf>
    <xf numFmtId="164" fontId="4" fillId="2" borderId="0" xfId="0" applyNumberFormat="1" applyFont="1" applyFill="1" applyBorder="1"/>
    <xf numFmtId="0" fontId="1" fillId="2" borderId="0" xfId="0" applyFont="1" applyFill="1" applyBorder="1"/>
  </cellXfs>
  <cellStyles count="1">
    <cellStyle name="Κανονικό" xfId="0" builtinId="0"/>
  </cellStyles>
  <dxfs count="1">
    <dxf>
      <fill>
        <patternFill>
          <f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1.png"/><Relationship Id="rId7" Type="http://schemas.openxmlformats.org/officeDocument/2006/relationships/image" Target="../media/image6.png"/><Relationship Id="rId2" Type="http://schemas.microsoft.com/office/2007/relationships/hdphoto" Target="../media/hdphoto1.wdp"/><Relationship Id="rId1" Type="http://schemas.openxmlformats.org/officeDocument/2006/relationships/image" Target="../media/image2.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438150</xdr:colOff>
      <xdr:row>0</xdr:row>
      <xdr:rowOff>209550</xdr:rowOff>
    </xdr:from>
    <xdr:to>
      <xdr:col>0</xdr:col>
      <xdr:colOff>2562225</xdr:colOff>
      <xdr:row>0</xdr:row>
      <xdr:rowOff>725938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209550"/>
          <a:ext cx="2124075" cy="5163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4</xdr:row>
          <xdr:rowOff>19050</xdr:rowOff>
        </xdr:from>
        <xdr:to>
          <xdr:col>2</xdr:col>
          <xdr:colOff>1228725</xdr:colOff>
          <xdr:row>4</xdr:row>
          <xdr:rowOff>228600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Σύνταξη γήρατος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xdr:row>
          <xdr:rowOff>190500</xdr:rowOff>
        </xdr:from>
        <xdr:to>
          <xdr:col>2</xdr:col>
          <xdr:colOff>1943100</xdr:colOff>
          <xdr:row>4</xdr:row>
          <xdr:rowOff>390525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Σπουδές/Αποκατάσταση παιδιών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xdr:row>
          <xdr:rowOff>361950</xdr:rowOff>
        </xdr:from>
        <xdr:to>
          <xdr:col>2</xdr:col>
          <xdr:colOff>1666875</xdr:colOff>
          <xdr:row>4</xdr:row>
          <xdr:rowOff>581025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Αποταμίευση γενικώς</a:t>
              </a:r>
            </a:p>
          </xdr:txBody>
        </xdr:sp>
        <xdr:clientData/>
      </xdr:twoCellAnchor>
    </mc:Choice>
    <mc:Fallback/>
  </mc:AlternateContent>
  <xdr:twoCellAnchor editAs="oneCell">
    <xdr:from>
      <xdr:col>2</xdr:col>
      <xdr:colOff>1152525</xdr:colOff>
      <xdr:row>0</xdr:row>
      <xdr:rowOff>254879</xdr:rowOff>
    </xdr:from>
    <xdr:to>
      <xdr:col>2</xdr:col>
      <xdr:colOff>1828800</xdr:colOff>
      <xdr:row>1</xdr:row>
      <xdr:rowOff>504910</xdr:rowOff>
    </xdr:to>
    <xdr:pic>
      <xdr:nvPicPr>
        <xdr:cNvPr id="18" name="Picture 17" descr="C:\Users\user\Desktop\20-200343_seed-clipart-hand-planting-preservar-meio-ambiente-vetor (1).png">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18000"/>
                  </a14:imgEffect>
                </a14:imgLayer>
              </a14:imgProps>
            </a:ext>
            <a:ext uri="{28A0092B-C50C-407E-A947-70E740481C1C}">
              <a14:useLocalDpi xmlns:a14="http://schemas.microsoft.com/office/drawing/2010/main" val="0"/>
            </a:ext>
          </a:extLst>
        </a:blip>
        <a:srcRect/>
        <a:stretch>
          <a:fillRect/>
        </a:stretch>
      </xdr:blipFill>
      <xdr:spPr bwMode="auto">
        <a:xfrm>
          <a:off x="8534400" y="254879"/>
          <a:ext cx="676275" cy="50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2124075</xdr:colOff>
      <xdr:row>1</xdr:row>
      <xdr:rowOff>259213</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2124075" cy="516388"/>
        </a:xfrm>
        <a:prstGeom prst="rect">
          <a:avLst/>
        </a:prstGeom>
      </xdr:spPr>
    </xdr:pic>
    <xdr:clientData/>
  </xdr:twoCellAnchor>
  <xdr:twoCellAnchor editAs="oneCell">
    <xdr:from>
      <xdr:col>2</xdr:col>
      <xdr:colOff>19051</xdr:colOff>
      <xdr:row>33</xdr:row>
      <xdr:rowOff>38099</xdr:rowOff>
    </xdr:from>
    <xdr:to>
      <xdr:col>2</xdr:col>
      <xdr:colOff>3009901</xdr:colOff>
      <xdr:row>33</xdr:row>
      <xdr:rowOff>1619250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a:stretch>
          <a:fillRect/>
        </a:stretch>
      </xdr:blipFill>
      <xdr:spPr>
        <a:xfrm>
          <a:off x="7400926" y="7705724"/>
          <a:ext cx="2990850" cy="1581151"/>
        </a:xfrm>
        <a:prstGeom prst="rect">
          <a:avLst/>
        </a:prstGeom>
      </xdr:spPr>
    </xdr:pic>
    <xdr:clientData/>
  </xdr:twoCellAnchor>
  <xdr:twoCellAnchor editAs="oneCell">
    <xdr:from>
      <xdr:col>2</xdr:col>
      <xdr:colOff>19319</xdr:colOff>
      <xdr:row>34</xdr:row>
      <xdr:rowOff>28575</xdr:rowOff>
    </xdr:from>
    <xdr:to>
      <xdr:col>2</xdr:col>
      <xdr:colOff>3019425</xdr:colOff>
      <xdr:row>34</xdr:row>
      <xdr:rowOff>1685925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a:stretch>
          <a:fillRect/>
        </a:stretch>
      </xdr:blipFill>
      <xdr:spPr>
        <a:xfrm>
          <a:off x="7401194" y="9334500"/>
          <a:ext cx="3000106" cy="1657350"/>
        </a:xfrm>
        <a:prstGeom prst="rect">
          <a:avLst/>
        </a:prstGeom>
      </xdr:spPr>
    </xdr:pic>
    <xdr:clientData/>
  </xdr:twoCellAnchor>
  <xdr:twoCellAnchor editAs="oneCell">
    <xdr:from>
      <xdr:col>2</xdr:col>
      <xdr:colOff>22783</xdr:colOff>
      <xdr:row>35</xdr:row>
      <xdr:rowOff>9524</xdr:rowOff>
    </xdr:from>
    <xdr:to>
      <xdr:col>2</xdr:col>
      <xdr:colOff>3019425</xdr:colOff>
      <xdr:row>36</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6"/>
        <a:stretch>
          <a:fillRect/>
        </a:stretch>
      </xdr:blipFill>
      <xdr:spPr>
        <a:xfrm>
          <a:off x="7404658" y="11020424"/>
          <a:ext cx="2996642" cy="1647826"/>
        </a:xfrm>
        <a:prstGeom prst="rect">
          <a:avLst/>
        </a:prstGeom>
      </xdr:spPr>
    </xdr:pic>
    <xdr:clientData/>
  </xdr:twoCellAnchor>
  <xdr:twoCellAnchor editAs="oneCell">
    <xdr:from>
      <xdr:col>2</xdr:col>
      <xdr:colOff>24197</xdr:colOff>
      <xdr:row>36</xdr:row>
      <xdr:rowOff>28574</xdr:rowOff>
    </xdr:from>
    <xdr:to>
      <xdr:col>2</xdr:col>
      <xdr:colOff>3019424</xdr:colOff>
      <xdr:row>36</xdr:row>
      <xdr:rowOff>1628775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7"/>
        <a:stretch>
          <a:fillRect/>
        </a:stretch>
      </xdr:blipFill>
      <xdr:spPr>
        <a:xfrm>
          <a:off x="7406072" y="12696824"/>
          <a:ext cx="2995227" cy="1600201"/>
        </a:xfrm>
        <a:prstGeom prst="rect">
          <a:avLst/>
        </a:prstGeom>
      </xdr:spPr>
    </xdr:pic>
    <xdr:clientData/>
  </xdr:twoCellAnchor>
  <xdr:twoCellAnchor editAs="oneCell">
    <xdr:from>
      <xdr:col>2</xdr:col>
      <xdr:colOff>18707</xdr:colOff>
      <xdr:row>37</xdr:row>
      <xdr:rowOff>19050</xdr:rowOff>
    </xdr:from>
    <xdr:to>
      <xdr:col>2</xdr:col>
      <xdr:colOff>3019425</xdr:colOff>
      <xdr:row>37</xdr:row>
      <xdr:rowOff>1638300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8"/>
        <a:stretch>
          <a:fillRect/>
        </a:stretch>
      </xdr:blipFill>
      <xdr:spPr>
        <a:xfrm>
          <a:off x="7400582" y="14325600"/>
          <a:ext cx="3000718" cy="1619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12</xdr:row>
      <xdr:rowOff>83343</xdr:rowOff>
    </xdr:from>
    <xdr:to>
      <xdr:col>1</xdr:col>
      <xdr:colOff>881062</xdr:colOff>
      <xdr:row>15</xdr:row>
      <xdr:rowOff>103914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3798093"/>
          <a:ext cx="2631281" cy="6396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421481</xdr:colOff>
      <xdr:row>0</xdr:row>
      <xdr:rowOff>639696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31281" cy="6396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3"/>
  <sheetViews>
    <sheetView tabSelected="1" zoomScaleNormal="100" workbookViewId="0">
      <selection activeCell="B3" sqref="B3"/>
    </sheetView>
  </sheetViews>
  <sheetFormatPr defaultRowHeight="15.75" x14ac:dyDescent="0.25"/>
  <cols>
    <col min="1" max="1" width="43.7109375" style="1" customWidth="1"/>
    <col min="2" max="2" width="83" style="1" customWidth="1"/>
    <col min="3" max="3" width="43" style="1" customWidth="1"/>
    <col min="4" max="11" width="9.140625" style="1"/>
    <col min="12" max="12" width="53.140625" style="1" customWidth="1"/>
    <col min="13" max="16384" width="9.140625" style="1"/>
  </cols>
  <sheetData>
    <row r="1" spans="2:11" ht="219" customHeight="1" x14ac:dyDescent="0.25">
      <c r="B1" s="55" t="s">
        <v>88</v>
      </c>
      <c r="C1" s="13"/>
      <c r="D1" s="13"/>
      <c r="E1" s="13"/>
      <c r="F1" s="13"/>
      <c r="G1" s="13"/>
      <c r="H1" s="13"/>
      <c r="I1" s="13"/>
      <c r="J1" s="13"/>
      <c r="K1" s="13"/>
    </row>
    <row r="2" spans="2:11" ht="168" customHeight="1" x14ac:dyDescent="0.25">
      <c r="B2" s="13" t="s">
        <v>89</v>
      </c>
      <c r="C2" s="13"/>
      <c r="D2" s="13"/>
      <c r="E2" s="13"/>
      <c r="F2" s="13"/>
      <c r="G2" s="13"/>
      <c r="H2" s="13"/>
      <c r="I2" s="13"/>
      <c r="J2" s="13"/>
      <c r="K2" s="13"/>
    </row>
    <row r="3" spans="2:11" ht="114.75" customHeight="1" x14ac:dyDescent="0.25">
      <c r="B3" s="13" t="s">
        <v>67</v>
      </c>
      <c r="C3" s="13"/>
      <c r="D3" s="13"/>
      <c r="E3" s="13"/>
      <c r="F3" s="13"/>
      <c r="G3" s="13"/>
      <c r="H3" s="13"/>
      <c r="I3" s="13"/>
      <c r="J3" s="13"/>
      <c r="K3" s="13"/>
    </row>
    <row r="4" spans="2:11" x14ac:dyDescent="0.25">
      <c r="B4" s="13"/>
      <c r="C4" s="13"/>
      <c r="D4" s="13"/>
      <c r="E4" s="13"/>
      <c r="F4" s="13"/>
      <c r="G4" s="13"/>
      <c r="H4" s="13"/>
      <c r="I4" s="13"/>
      <c r="J4" s="13"/>
      <c r="K4" s="13"/>
    </row>
    <row r="5" spans="2:11" x14ac:dyDescent="0.25">
      <c r="B5" s="13"/>
      <c r="C5" s="13"/>
      <c r="D5" s="13"/>
      <c r="E5" s="13"/>
      <c r="F5" s="13"/>
      <c r="G5" s="13"/>
      <c r="H5" s="13"/>
      <c r="I5" s="13"/>
      <c r="J5" s="13"/>
      <c r="K5" s="13"/>
    </row>
    <row r="6" spans="2:11" x14ac:dyDescent="0.25">
      <c r="B6" s="13"/>
      <c r="C6" s="13"/>
      <c r="D6" s="13"/>
      <c r="E6" s="13"/>
      <c r="F6" s="13"/>
      <c r="G6" s="13"/>
      <c r="H6" s="13"/>
      <c r="I6" s="13"/>
      <c r="J6" s="13"/>
      <c r="K6" s="13"/>
    </row>
    <row r="7" spans="2:11" x14ac:dyDescent="0.25">
      <c r="B7" s="13"/>
      <c r="C7" s="13"/>
      <c r="D7" s="13"/>
      <c r="E7" s="13"/>
      <c r="F7" s="13"/>
      <c r="G7" s="13"/>
      <c r="H7" s="13"/>
      <c r="I7" s="13"/>
      <c r="J7" s="13"/>
      <c r="K7" s="13"/>
    </row>
    <row r="8" spans="2:11" x14ac:dyDescent="0.25">
      <c r="B8" s="13"/>
      <c r="C8" s="13"/>
      <c r="D8" s="13"/>
      <c r="E8" s="13"/>
      <c r="F8" s="13"/>
      <c r="G8" s="13"/>
      <c r="H8" s="13"/>
      <c r="I8" s="13"/>
      <c r="J8" s="13"/>
      <c r="K8" s="13"/>
    </row>
    <row r="9" spans="2:11" x14ac:dyDescent="0.25">
      <c r="B9" s="13"/>
      <c r="C9" s="13"/>
      <c r="D9" s="13"/>
      <c r="E9" s="13"/>
      <c r="F9" s="13"/>
      <c r="G9" s="13"/>
      <c r="H9" s="13"/>
      <c r="I9" s="13"/>
      <c r="J9" s="13"/>
      <c r="K9" s="13"/>
    </row>
    <row r="10" spans="2:11" x14ac:dyDescent="0.25">
      <c r="B10" s="13"/>
      <c r="C10" s="13"/>
      <c r="D10" s="13"/>
      <c r="E10" s="13"/>
      <c r="F10" s="13"/>
      <c r="G10" s="13"/>
      <c r="H10" s="13"/>
      <c r="I10" s="13"/>
      <c r="J10" s="13"/>
      <c r="K10" s="13"/>
    </row>
    <row r="11" spans="2:11" x14ac:dyDescent="0.25">
      <c r="B11" s="13"/>
      <c r="C11" s="13"/>
      <c r="D11" s="13"/>
      <c r="E11" s="13"/>
      <c r="F11" s="13"/>
      <c r="G11" s="13"/>
      <c r="H11" s="13"/>
      <c r="I11" s="13"/>
      <c r="J11" s="13"/>
      <c r="K11" s="13"/>
    </row>
    <row r="12" spans="2:11" x14ac:dyDescent="0.25">
      <c r="B12" s="13"/>
      <c r="C12" s="13"/>
      <c r="D12" s="13"/>
      <c r="E12" s="13"/>
      <c r="F12" s="13"/>
      <c r="G12" s="13"/>
      <c r="H12" s="13"/>
      <c r="I12" s="13"/>
      <c r="J12" s="13"/>
      <c r="K12" s="13"/>
    </row>
    <row r="13" spans="2:11" x14ac:dyDescent="0.25">
      <c r="B13" s="13"/>
      <c r="C13" s="13"/>
      <c r="D13" s="13"/>
      <c r="E13" s="13"/>
      <c r="F13" s="13"/>
      <c r="G13" s="13"/>
      <c r="H13" s="13"/>
      <c r="I13" s="13"/>
      <c r="J13" s="13"/>
      <c r="K13" s="13"/>
    </row>
    <row r="14" spans="2:11" x14ac:dyDescent="0.25">
      <c r="B14" s="13"/>
      <c r="C14" s="13"/>
      <c r="D14" s="13"/>
      <c r="E14" s="13"/>
      <c r="F14" s="13"/>
      <c r="G14" s="13"/>
      <c r="H14" s="13"/>
      <c r="I14" s="13"/>
      <c r="J14" s="13"/>
      <c r="K14" s="13"/>
    </row>
    <row r="15" spans="2:11" x14ac:dyDescent="0.25">
      <c r="B15" s="13"/>
      <c r="C15" s="13"/>
      <c r="D15" s="13"/>
      <c r="E15" s="13"/>
      <c r="F15" s="13"/>
      <c r="G15" s="13"/>
      <c r="H15" s="13"/>
      <c r="I15" s="13"/>
      <c r="J15" s="13"/>
      <c r="K15" s="13"/>
    </row>
    <row r="16" spans="2:11" x14ac:dyDescent="0.25">
      <c r="B16" s="13"/>
      <c r="C16" s="13"/>
      <c r="D16" s="13"/>
      <c r="E16" s="13"/>
      <c r="F16" s="13"/>
      <c r="G16" s="13"/>
      <c r="H16" s="13"/>
      <c r="I16" s="13"/>
      <c r="J16" s="13"/>
      <c r="K16" s="13"/>
    </row>
    <row r="17" spans="2:11" x14ac:dyDescent="0.25">
      <c r="B17" s="13"/>
      <c r="C17" s="13"/>
      <c r="D17" s="13"/>
      <c r="E17" s="13"/>
      <c r="F17" s="13"/>
      <c r="G17" s="13"/>
      <c r="H17" s="13"/>
      <c r="I17" s="13"/>
      <c r="J17" s="13"/>
      <c r="K17" s="13"/>
    </row>
    <row r="18" spans="2:11" x14ac:dyDescent="0.25">
      <c r="B18" s="13"/>
      <c r="C18" s="13"/>
      <c r="D18" s="13"/>
      <c r="E18" s="13"/>
      <c r="F18" s="13"/>
      <c r="G18" s="13"/>
      <c r="H18" s="13"/>
      <c r="I18" s="13"/>
      <c r="J18" s="13"/>
      <c r="K18" s="13"/>
    </row>
    <row r="19" spans="2:11" x14ac:dyDescent="0.25">
      <c r="B19" s="13"/>
      <c r="C19" s="13"/>
      <c r="D19" s="13"/>
      <c r="E19" s="13"/>
      <c r="F19" s="13"/>
      <c r="G19" s="13"/>
      <c r="H19" s="13"/>
      <c r="I19" s="13"/>
      <c r="J19" s="13"/>
      <c r="K19" s="13"/>
    </row>
    <row r="20" spans="2:11" x14ac:dyDescent="0.25">
      <c r="B20" s="13"/>
      <c r="C20" s="13"/>
      <c r="D20" s="13"/>
      <c r="E20" s="13"/>
      <c r="F20" s="13"/>
      <c r="G20" s="13"/>
      <c r="H20" s="13"/>
      <c r="I20" s="13"/>
      <c r="J20" s="13"/>
      <c r="K20" s="13"/>
    </row>
    <row r="21" spans="2:11" x14ac:dyDescent="0.25">
      <c r="B21" s="13"/>
      <c r="C21" s="13"/>
      <c r="D21" s="13"/>
      <c r="E21" s="13"/>
      <c r="F21" s="13"/>
      <c r="G21" s="13"/>
      <c r="H21" s="13"/>
      <c r="I21" s="13"/>
      <c r="J21" s="13"/>
      <c r="K21" s="13"/>
    </row>
    <row r="22" spans="2:11" x14ac:dyDescent="0.25">
      <c r="B22" s="13"/>
      <c r="C22" s="13"/>
      <c r="D22" s="13"/>
      <c r="E22" s="13"/>
      <c r="F22" s="13"/>
      <c r="G22" s="13"/>
      <c r="H22" s="13"/>
      <c r="I22" s="13"/>
      <c r="J22" s="13"/>
      <c r="K22" s="13"/>
    </row>
    <row r="23" spans="2:11" x14ac:dyDescent="0.25">
      <c r="B23" s="13"/>
      <c r="C23" s="13"/>
      <c r="D23" s="13"/>
      <c r="E23" s="13"/>
      <c r="F23" s="13"/>
      <c r="G23" s="13"/>
      <c r="H23" s="13"/>
      <c r="I23" s="13"/>
      <c r="J23" s="13"/>
      <c r="K23" s="13"/>
    </row>
    <row r="24" spans="2:11" x14ac:dyDescent="0.25">
      <c r="B24" s="13"/>
      <c r="C24" s="13"/>
      <c r="D24" s="13"/>
      <c r="E24" s="13"/>
      <c r="F24" s="13"/>
      <c r="G24" s="13"/>
      <c r="H24" s="13"/>
      <c r="I24" s="13"/>
      <c r="J24" s="13"/>
      <c r="K24" s="13"/>
    </row>
    <row r="25" spans="2:11" x14ac:dyDescent="0.25">
      <c r="B25" s="13"/>
      <c r="C25" s="13"/>
      <c r="D25" s="13"/>
      <c r="E25" s="13"/>
      <c r="F25" s="13"/>
      <c r="G25" s="13"/>
      <c r="H25" s="13"/>
      <c r="I25" s="13"/>
      <c r="J25" s="13"/>
      <c r="K25" s="13"/>
    </row>
    <row r="26" spans="2:11" x14ac:dyDescent="0.25">
      <c r="B26" s="13"/>
      <c r="C26" s="13"/>
      <c r="D26" s="13"/>
      <c r="E26" s="13"/>
      <c r="F26" s="13"/>
      <c r="G26" s="13"/>
      <c r="H26" s="13"/>
      <c r="I26" s="13"/>
      <c r="J26" s="13"/>
      <c r="K26" s="13"/>
    </row>
    <row r="27" spans="2:11" x14ac:dyDescent="0.25">
      <c r="B27" s="13"/>
      <c r="C27" s="13"/>
      <c r="D27" s="13"/>
      <c r="E27" s="13"/>
      <c r="F27" s="13"/>
      <c r="G27" s="13"/>
      <c r="H27" s="13"/>
      <c r="I27" s="13"/>
      <c r="J27" s="13"/>
      <c r="K27" s="13"/>
    </row>
    <row r="28" spans="2:11" x14ac:dyDescent="0.25">
      <c r="B28" s="13"/>
      <c r="C28" s="13"/>
      <c r="D28" s="13"/>
      <c r="E28" s="13"/>
      <c r="F28" s="13"/>
      <c r="G28" s="13"/>
      <c r="H28" s="13"/>
      <c r="I28" s="13"/>
      <c r="J28" s="13"/>
      <c r="K28" s="13"/>
    </row>
    <row r="29" spans="2:11" x14ac:dyDescent="0.25">
      <c r="B29" s="13"/>
      <c r="C29" s="13"/>
      <c r="D29" s="13"/>
      <c r="E29" s="13"/>
      <c r="F29" s="13"/>
      <c r="G29" s="13"/>
      <c r="H29" s="13"/>
      <c r="I29" s="13"/>
      <c r="J29" s="13"/>
      <c r="K29" s="13"/>
    </row>
    <row r="30" spans="2:11" x14ac:dyDescent="0.25">
      <c r="B30" s="13"/>
      <c r="C30" s="13"/>
      <c r="D30" s="13"/>
      <c r="E30" s="13"/>
      <c r="F30" s="13"/>
      <c r="G30" s="13"/>
      <c r="H30" s="13"/>
      <c r="I30" s="13"/>
      <c r="J30" s="13"/>
      <c r="K30" s="13"/>
    </row>
    <row r="31" spans="2:11" x14ac:dyDescent="0.25">
      <c r="B31" s="13"/>
      <c r="C31" s="13"/>
      <c r="D31" s="13"/>
      <c r="E31" s="13"/>
      <c r="F31" s="13"/>
      <c r="G31" s="13"/>
      <c r="H31" s="13"/>
      <c r="I31" s="13"/>
      <c r="J31" s="13"/>
      <c r="K31" s="13"/>
    </row>
    <row r="32" spans="2:11" x14ac:dyDescent="0.25">
      <c r="B32" s="13"/>
      <c r="C32" s="13"/>
      <c r="D32" s="13"/>
      <c r="E32" s="13"/>
      <c r="F32" s="13"/>
      <c r="G32" s="13"/>
      <c r="H32" s="13"/>
      <c r="I32" s="13"/>
      <c r="J32" s="13"/>
      <c r="K32" s="13"/>
    </row>
    <row r="33" spans="2:11" x14ac:dyDescent="0.25">
      <c r="B33" s="13"/>
      <c r="C33" s="13"/>
      <c r="D33" s="13"/>
      <c r="E33" s="13"/>
      <c r="F33" s="13"/>
      <c r="G33" s="13"/>
      <c r="H33" s="13"/>
      <c r="I33" s="13"/>
      <c r="J33" s="13"/>
      <c r="K33" s="13"/>
    </row>
  </sheetData>
  <sheetProtection algorithmName="SHA-512" hashValue="QSAfYzTYYqfaE85cBOI3fA4OZOYbQbyIrO74KqDiPiGNrjS9jug7YTW4URBW5wbd0P+r392ykTKDoMSKA2PuGg==" saltValue="WT8ePqQJ5pDvWjMneY8H4w==" spinCount="100000"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1"/>
  <sheetViews>
    <sheetView workbookViewId="0">
      <selection activeCell="C6" sqref="C6"/>
    </sheetView>
  </sheetViews>
  <sheetFormatPr defaultRowHeight="15.75" x14ac:dyDescent="0.25"/>
  <cols>
    <col min="1" max="1" width="27.5703125" style="1" bestFit="1" customWidth="1"/>
    <col min="2" max="2" width="83.140625" style="1" customWidth="1"/>
    <col min="3" max="3" width="45.5703125" style="1" customWidth="1"/>
    <col min="4" max="4" width="4.5703125" style="1" customWidth="1"/>
    <col min="5" max="5" width="26" style="1" bestFit="1" customWidth="1"/>
    <col min="6" max="6" width="51.5703125" style="1" customWidth="1"/>
    <col min="7" max="16384" width="9.140625" style="1"/>
  </cols>
  <sheetData>
    <row r="1" spans="2:4" ht="20.25" customHeight="1" x14ac:dyDescent="0.25">
      <c r="C1" s="15" t="s">
        <v>8</v>
      </c>
    </row>
    <row r="2" spans="2:4" ht="42.75" customHeight="1" x14ac:dyDescent="0.4">
      <c r="B2" s="56" t="s">
        <v>55</v>
      </c>
      <c r="C2" s="56"/>
      <c r="D2" s="16"/>
    </row>
    <row r="3" spans="2:4" ht="42.75" customHeight="1" thickBot="1" x14ac:dyDescent="0.3">
      <c r="B3" s="57" t="s">
        <v>70</v>
      </c>
      <c r="C3" s="57"/>
      <c r="D3" s="16"/>
    </row>
    <row r="4" spans="2:4" ht="21" thickBot="1" x14ac:dyDescent="0.4">
      <c r="B4" s="17" t="s">
        <v>55</v>
      </c>
      <c r="C4" s="18"/>
    </row>
    <row r="5" spans="2:4" ht="48.75" customHeight="1" thickBot="1" x14ac:dyDescent="0.3">
      <c r="B5" s="19" t="s">
        <v>0</v>
      </c>
      <c r="C5" s="20"/>
    </row>
    <row r="6" spans="2:4" ht="16.5" customHeight="1" x14ac:dyDescent="0.25">
      <c r="B6" s="21" t="s">
        <v>10</v>
      </c>
      <c r="C6" s="49"/>
    </row>
    <row r="7" spans="2:4" ht="16.5" customHeight="1" x14ac:dyDescent="0.25">
      <c r="B7" s="22" t="s">
        <v>5</v>
      </c>
      <c r="C7" s="50"/>
    </row>
    <row r="8" spans="2:4" ht="16.5" x14ac:dyDescent="0.25">
      <c r="B8" s="22" t="s">
        <v>52</v>
      </c>
      <c r="C8" s="14" t="str">
        <f>IF(C7-C6&gt;0,(C7-C6),"-")</f>
        <v>-</v>
      </c>
    </row>
    <row r="9" spans="2:4" x14ac:dyDescent="0.25">
      <c r="B9" s="22" t="s">
        <v>62</v>
      </c>
      <c r="C9" s="51"/>
    </row>
    <row r="10" spans="2:4" x14ac:dyDescent="0.25">
      <c r="B10" s="22" t="s">
        <v>7</v>
      </c>
      <c r="C10" s="23" t="str">
        <f>IF(C8="-","-",C9*((1+0.03)^C8))</f>
        <v>-</v>
      </c>
    </row>
    <row r="11" spans="2:4" x14ac:dyDescent="0.25">
      <c r="B11" s="22" t="s">
        <v>1</v>
      </c>
      <c r="C11" s="50"/>
    </row>
    <row r="12" spans="2:4" x14ac:dyDescent="0.25">
      <c r="B12" s="22" t="s">
        <v>2</v>
      </c>
      <c r="C12" s="23" t="str">
        <f>IF(OR(C8="-",C9="-",C11="-"),"-",(C10*C11*12))</f>
        <v>-</v>
      </c>
    </row>
    <row r="13" spans="2:4" x14ac:dyDescent="0.25">
      <c r="B13" s="22" t="s">
        <v>45</v>
      </c>
      <c r="C13" s="51"/>
    </row>
    <row r="14" spans="2:4" x14ac:dyDescent="0.25">
      <c r="B14" s="22" t="s">
        <v>3</v>
      </c>
      <c r="C14" s="24">
        <f>IF(C13="Συντηρητική",3%,IF(C13="Αποταμιευτική",4.5%,IF(C13="Ισορροπημένη",6%,IF(C13="Επιθετική",8%,IF(C13="Πολύ Επιθετική",10%,0)))))</f>
        <v>0</v>
      </c>
    </row>
    <row r="15" spans="2:4" ht="16.5" thickBot="1" x14ac:dyDescent="0.3">
      <c r="B15" s="25" t="s">
        <v>4</v>
      </c>
      <c r="C15" s="26" t="str">
        <f>IF(OR(C8="-",C9="-",C11="-",C12="-",C14="-"),"0",C12/((1+C14)*((((1+C14)^C8)-1)/C14)))</f>
        <v>0</v>
      </c>
    </row>
    <row r="16" spans="2:4" x14ac:dyDescent="0.25">
      <c r="B16" s="27" t="s">
        <v>69</v>
      </c>
      <c r="C16" s="52"/>
    </row>
    <row r="17" spans="2:4" x14ac:dyDescent="0.25">
      <c r="B17" s="22" t="s">
        <v>6</v>
      </c>
      <c r="C17" s="53"/>
    </row>
    <row r="18" spans="2:4" ht="17.25" customHeight="1" x14ac:dyDescent="0.25">
      <c r="B18" s="22" t="s">
        <v>53</v>
      </c>
      <c r="C18" s="14" t="str">
        <f>IF(C17-C16&gt;0,(C17-C16),"-")</f>
        <v>-</v>
      </c>
    </row>
    <row r="19" spans="2:4" x14ac:dyDescent="0.25">
      <c r="B19" s="22" t="s">
        <v>63</v>
      </c>
      <c r="C19" s="51"/>
    </row>
    <row r="20" spans="2:4" x14ac:dyDescent="0.25">
      <c r="B20" s="22" t="s">
        <v>9</v>
      </c>
      <c r="C20" s="23" t="str">
        <f>IF(C18="-","-",C19*((1+0.03)^C18))</f>
        <v>-</v>
      </c>
    </row>
    <row r="21" spans="2:4" x14ac:dyDescent="0.25">
      <c r="B21" s="22" t="s">
        <v>45</v>
      </c>
      <c r="C21" s="51"/>
    </row>
    <row r="22" spans="2:4" x14ac:dyDescent="0.25">
      <c r="B22" s="22" t="s">
        <v>3</v>
      </c>
      <c r="C22" s="24">
        <f>IF(C21="Συντηρητική",3%,IF(C21="Αποταμιευτική",4.5%,IF(C21="Ισορροπημένη",6%,IF(C21="Επιθετική",8%,IF(C21="Πολύ Επιθετική",10%,0)))))</f>
        <v>0</v>
      </c>
    </row>
    <row r="23" spans="2:4" ht="16.5" thickBot="1" x14ac:dyDescent="0.3">
      <c r="B23" s="28" t="s">
        <v>4</v>
      </c>
      <c r="C23" s="29" t="str">
        <f>IF(OR(C18="-",C19="-",C22="-"),"0",C19/((1+C22)*((((1+C22)^C18)-1)/C22)))</f>
        <v>0</v>
      </c>
    </row>
    <row r="24" spans="2:4" ht="16.5" x14ac:dyDescent="0.25">
      <c r="B24" s="30" t="s">
        <v>54</v>
      </c>
      <c r="C24" s="54"/>
    </row>
    <row r="25" spans="2:4" x14ac:dyDescent="0.25">
      <c r="B25" s="22" t="s">
        <v>63</v>
      </c>
      <c r="C25" s="51"/>
    </row>
    <row r="26" spans="2:4" x14ac:dyDescent="0.25">
      <c r="B26" s="22" t="s">
        <v>9</v>
      </c>
      <c r="C26" s="23">
        <f>IF(C24="-","-",C25*((1+0.03)^C24))</f>
        <v>0</v>
      </c>
    </row>
    <row r="27" spans="2:4" x14ac:dyDescent="0.25">
      <c r="B27" s="22" t="s">
        <v>45</v>
      </c>
      <c r="C27" s="51"/>
    </row>
    <row r="28" spans="2:4" x14ac:dyDescent="0.25">
      <c r="B28" s="22" t="s">
        <v>3</v>
      </c>
      <c r="C28" s="24">
        <f>IF(C27="Συντηρητική",3%,IF(C27="Αποταμιευτική",4.5%,IF(C27="Ισορροπημένη",6%,IF(C27="Επιθετική",8%,IF(C27="Πολύ Επιθετική",10%,0)))))</f>
        <v>0</v>
      </c>
    </row>
    <row r="29" spans="2:4" ht="16.5" thickBot="1" x14ac:dyDescent="0.3">
      <c r="B29" s="28" t="s">
        <v>4</v>
      </c>
      <c r="C29" s="29" t="str">
        <f>IF(OR(C24=0,C25=0,C28=0),"0",C25/((1+C28)*((((1+C28)^C24)-1)/C28)))</f>
        <v>0</v>
      </c>
    </row>
    <row r="30" spans="2:4" ht="14.25" customHeight="1" x14ac:dyDescent="0.25">
      <c r="B30" s="31"/>
      <c r="C30" s="31"/>
      <c r="D30" s="32"/>
    </row>
    <row r="31" spans="2:4" ht="14.25" customHeight="1" x14ac:dyDescent="0.25">
      <c r="B31" s="33" t="s">
        <v>61</v>
      </c>
      <c r="C31" s="10">
        <f>C15+C23+C29</f>
        <v>0</v>
      </c>
      <c r="D31" s="32"/>
    </row>
    <row r="32" spans="2:4" ht="14.25" customHeight="1" x14ac:dyDescent="0.25">
      <c r="B32" s="31"/>
      <c r="C32" s="31"/>
      <c r="D32" s="32"/>
    </row>
    <row r="33" spans="1:4" s="35" customFormat="1" ht="24.75" customHeight="1" x14ac:dyDescent="0.25">
      <c r="A33" s="34" t="s">
        <v>46</v>
      </c>
      <c r="D33" s="36"/>
    </row>
    <row r="34" spans="1:4" s="35" customFormat="1" ht="129" customHeight="1" x14ac:dyDescent="0.25">
      <c r="A34" s="37" t="s">
        <v>48</v>
      </c>
      <c r="B34" s="7" t="s">
        <v>56</v>
      </c>
      <c r="C34" s="38"/>
      <c r="D34" s="36"/>
    </row>
    <row r="35" spans="1:4" s="35" customFormat="1" ht="134.25" customHeight="1" x14ac:dyDescent="0.25">
      <c r="A35" s="37" t="s">
        <v>47</v>
      </c>
      <c r="B35" s="7" t="s">
        <v>57</v>
      </c>
      <c r="C35" s="38"/>
      <c r="D35" s="36"/>
    </row>
    <row r="36" spans="1:4" s="35" customFormat="1" ht="130.5" customHeight="1" x14ac:dyDescent="0.25">
      <c r="A36" s="37" t="s">
        <v>49</v>
      </c>
      <c r="B36" s="7" t="s">
        <v>58</v>
      </c>
      <c r="C36" s="38"/>
      <c r="D36" s="36"/>
    </row>
    <row r="37" spans="1:4" s="35" customFormat="1" ht="129" customHeight="1" x14ac:dyDescent="0.25">
      <c r="A37" s="37" t="s">
        <v>50</v>
      </c>
      <c r="B37" s="7" t="s">
        <v>59</v>
      </c>
      <c r="C37" s="38"/>
      <c r="D37" s="36"/>
    </row>
    <row r="38" spans="1:4" s="35" customFormat="1" ht="130.5" customHeight="1" x14ac:dyDescent="0.25">
      <c r="A38" s="37" t="s">
        <v>51</v>
      </c>
      <c r="B38" s="7" t="s">
        <v>60</v>
      </c>
      <c r="C38" s="38"/>
      <c r="D38" s="36"/>
    </row>
    <row r="39" spans="1:4" ht="21" customHeight="1" x14ac:dyDescent="0.25">
      <c r="B39" s="31"/>
      <c r="C39" s="31"/>
      <c r="D39" s="32"/>
    </row>
    <row r="40" spans="1:4" ht="19.5" customHeight="1" x14ac:dyDescent="0.25">
      <c r="B40" s="31"/>
      <c r="C40" s="31"/>
      <c r="D40" s="32"/>
    </row>
    <row r="41" spans="1:4" ht="18.75" customHeight="1" x14ac:dyDescent="0.25"/>
  </sheetData>
  <sheetProtection algorithmName="SHA-512" hashValue="VaB0Ki1vHIjpaKGaaIoYt4cE4sb60e8FmOue7QDo7atNlZ0w92laQSrElPTENHWXlex1xEIUajG4CmSBrVSQKQ==" saltValue="PV7UfFS+lom99hzMUus/og==" spinCount="100000" sheet="1" objects="1" scenarios="1" selectLockedCells="1"/>
  <mergeCells count="2">
    <mergeCell ref="B2:C2"/>
    <mergeCell ref="B3:C3"/>
  </mergeCells>
  <dataValidations count="1">
    <dataValidation type="list" allowBlank="1" showInputMessage="1" showErrorMessage="1" sqref="C13 C21 C27" xr:uid="{00000000-0002-0000-0100-000000000000}">
      <formula1>$A$34:$A$38</formula1>
    </dataValidation>
  </dataValidations>
  <printOptions horizontalCentered="1"/>
  <pageMargins left="0.19685039370078741" right="0.19685039370078741" top="0.15748031496062992" bottom="0.15748031496062992" header="0" footer="0"/>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2</xdr:col>
                    <xdr:colOff>38100</xdr:colOff>
                    <xdr:row>4</xdr:row>
                    <xdr:rowOff>19050</xdr:rowOff>
                  </from>
                  <to>
                    <xdr:col>2</xdr:col>
                    <xdr:colOff>1228725</xdr:colOff>
                    <xdr:row>4</xdr:row>
                    <xdr:rowOff>228600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2</xdr:col>
                    <xdr:colOff>38100</xdr:colOff>
                    <xdr:row>4</xdr:row>
                    <xdr:rowOff>190500</xdr:rowOff>
                  </from>
                  <to>
                    <xdr:col>2</xdr:col>
                    <xdr:colOff>1943100</xdr:colOff>
                    <xdr:row>4</xdr:row>
                    <xdr:rowOff>390525</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2</xdr:col>
                    <xdr:colOff>38100</xdr:colOff>
                    <xdr:row>4</xdr:row>
                    <xdr:rowOff>361950</xdr:rowOff>
                  </from>
                  <to>
                    <xdr:col>2</xdr:col>
                    <xdr:colOff>1666875</xdr:colOff>
                    <xdr:row>4</xdr:row>
                    <xdr:rowOff>581025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zoomScale="80" zoomScaleNormal="80" workbookViewId="0">
      <selection activeCell="E23" sqref="E23"/>
    </sheetView>
  </sheetViews>
  <sheetFormatPr defaultRowHeight="15.75" x14ac:dyDescent="0.25"/>
  <cols>
    <col min="1" max="1" width="31.28515625" style="1" bestFit="1" customWidth="1"/>
    <col min="2" max="2" width="18.28515625" style="1" bestFit="1" customWidth="1"/>
    <col min="3" max="3" width="3.7109375" style="1" customWidth="1"/>
    <col min="4" max="4" width="39.140625" style="1" customWidth="1"/>
    <col min="5" max="5" width="34.85546875" style="1" customWidth="1"/>
    <col min="6" max="6" width="4" style="1" customWidth="1"/>
    <col min="7" max="7" width="36.42578125" style="1" customWidth="1"/>
    <col min="8" max="8" width="49" style="1" customWidth="1"/>
    <col min="9" max="16384" width="9.140625" style="1"/>
  </cols>
  <sheetData>
    <row r="1" spans="1:8" ht="108" customHeight="1" x14ac:dyDescent="0.25">
      <c r="A1" s="62" t="s">
        <v>76</v>
      </c>
      <c r="B1" s="63"/>
      <c r="D1" s="62" t="s">
        <v>43</v>
      </c>
      <c r="E1" s="63"/>
      <c r="G1" s="62" t="s">
        <v>64</v>
      </c>
      <c r="H1" s="63"/>
    </row>
    <row r="2" spans="1:8" ht="11.25" customHeight="1" x14ac:dyDescent="0.25">
      <c r="A2" s="2"/>
      <c r="B2" s="3"/>
      <c r="D2" s="2"/>
      <c r="E2" s="3"/>
      <c r="G2" s="2"/>
      <c r="H2" s="3"/>
    </row>
    <row r="3" spans="1:8" ht="17.25" x14ac:dyDescent="0.3">
      <c r="A3" s="59" t="s">
        <v>42</v>
      </c>
      <c r="B3" s="59"/>
      <c r="D3" s="59" t="s">
        <v>40</v>
      </c>
      <c r="E3" s="59"/>
      <c r="G3" s="60" t="s">
        <v>41</v>
      </c>
      <c r="H3" s="61"/>
    </row>
    <row r="4" spans="1:8" ht="16.5" x14ac:dyDescent="0.3">
      <c r="A4" s="4" t="s">
        <v>34</v>
      </c>
      <c r="B4" s="5" t="s">
        <v>33</v>
      </c>
      <c r="D4" s="4" t="s">
        <v>32</v>
      </c>
      <c r="E4" s="5" t="s">
        <v>33</v>
      </c>
      <c r="G4" s="4" t="s">
        <v>32</v>
      </c>
      <c r="H4" s="5" t="s">
        <v>33</v>
      </c>
    </row>
    <row r="5" spans="1:8" x14ac:dyDescent="0.25">
      <c r="A5" s="6" t="s">
        <v>75</v>
      </c>
      <c r="B5" s="46"/>
      <c r="D5" s="7" t="s">
        <v>72</v>
      </c>
      <c r="E5" s="47"/>
      <c r="G5" s="7" t="s">
        <v>72</v>
      </c>
      <c r="H5" s="47"/>
    </row>
    <row r="6" spans="1:8" x14ac:dyDescent="0.25">
      <c r="A6" s="6" t="s">
        <v>16</v>
      </c>
      <c r="B6" s="46"/>
      <c r="D6" s="7" t="s">
        <v>73</v>
      </c>
      <c r="E6" s="47"/>
      <c r="G6" s="7" t="s">
        <v>73</v>
      </c>
      <c r="H6" s="47"/>
    </row>
    <row r="7" spans="1:8" x14ac:dyDescent="0.25">
      <c r="A7" s="6" t="s">
        <v>17</v>
      </c>
      <c r="B7" s="46"/>
      <c r="D7" s="7" t="s">
        <v>74</v>
      </c>
      <c r="E7" s="47"/>
      <c r="G7" s="7" t="s">
        <v>74</v>
      </c>
      <c r="H7" s="47"/>
    </row>
    <row r="8" spans="1:8" x14ac:dyDescent="0.25">
      <c r="A8" s="6" t="s">
        <v>18</v>
      </c>
      <c r="B8" s="46"/>
      <c r="D8" s="7" t="s">
        <v>11</v>
      </c>
      <c r="E8" s="47"/>
      <c r="G8" s="7" t="s">
        <v>11</v>
      </c>
      <c r="H8" s="47"/>
    </row>
    <row r="9" spans="1:8" x14ac:dyDescent="0.25">
      <c r="A9" s="6" t="s">
        <v>44</v>
      </c>
      <c r="B9" s="46"/>
      <c r="D9" s="7" t="s">
        <v>19</v>
      </c>
      <c r="E9" s="47"/>
      <c r="G9" s="7" t="s">
        <v>19</v>
      </c>
      <c r="H9" s="47"/>
    </row>
    <row r="10" spans="1:8" ht="19.5" customHeight="1" x14ac:dyDescent="0.35">
      <c r="A10" s="11" t="s">
        <v>39</v>
      </c>
      <c r="B10" s="8">
        <f>SUM(B5:B9)</f>
        <v>0</v>
      </c>
      <c r="D10" s="7" t="s">
        <v>71</v>
      </c>
      <c r="E10" s="47"/>
      <c r="G10" s="7" t="s">
        <v>71</v>
      </c>
      <c r="H10" s="47"/>
    </row>
    <row r="11" spans="1:8" ht="16.5" customHeight="1" x14ac:dyDescent="0.35">
      <c r="A11" s="64"/>
      <c r="B11" s="65"/>
      <c r="D11" s="7" t="s">
        <v>20</v>
      </c>
      <c r="E11" s="47"/>
      <c r="G11" s="7" t="s">
        <v>20</v>
      </c>
      <c r="H11" s="47"/>
    </row>
    <row r="12" spans="1:8" x14ac:dyDescent="0.25">
      <c r="A12" s="66"/>
      <c r="B12" s="66"/>
      <c r="D12" s="7" t="s">
        <v>21</v>
      </c>
      <c r="E12" s="47"/>
      <c r="G12" s="7" t="s">
        <v>21</v>
      </c>
      <c r="H12" s="47"/>
    </row>
    <row r="13" spans="1:8" x14ac:dyDescent="0.25">
      <c r="A13" s="66"/>
      <c r="B13" s="66"/>
      <c r="D13" s="7" t="s">
        <v>22</v>
      </c>
      <c r="E13" s="47"/>
      <c r="G13" s="7" t="s">
        <v>22</v>
      </c>
      <c r="H13" s="47"/>
    </row>
    <row r="14" spans="1:8" ht="17.25" customHeight="1" x14ac:dyDescent="0.25">
      <c r="D14" s="7" t="s">
        <v>84</v>
      </c>
      <c r="E14" s="47"/>
      <c r="G14" s="7" t="s">
        <v>84</v>
      </c>
      <c r="H14" s="47"/>
    </row>
    <row r="15" spans="1:8" x14ac:dyDescent="0.25">
      <c r="D15" s="7" t="s">
        <v>85</v>
      </c>
      <c r="E15" s="47"/>
      <c r="G15" s="7" t="s">
        <v>85</v>
      </c>
      <c r="H15" s="47"/>
    </row>
    <row r="16" spans="1:8" ht="18" customHeight="1" x14ac:dyDescent="0.25">
      <c r="D16" s="7" t="s">
        <v>83</v>
      </c>
      <c r="E16" s="47"/>
      <c r="G16" s="7" t="s">
        <v>83</v>
      </c>
      <c r="H16" s="47"/>
    </row>
    <row r="17" spans="1:8" x14ac:dyDescent="0.25">
      <c r="D17" s="7" t="s">
        <v>14</v>
      </c>
      <c r="E17" s="47"/>
      <c r="G17" s="7" t="s">
        <v>14</v>
      </c>
      <c r="H17" s="47"/>
    </row>
    <row r="18" spans="1:8" x14ac:dyDescent="0.25">
      <c r="D18" s="7" t="s">
        <v>13</v>
      </c>
      <c r="E18" s="47"/>
      <c r="G18" s="7" t="s">
        <v>13</v>
      </c>
      <c r="H18" s="47"/>
    </row>
    <row r="19" spans="1:8" ht="16.5" customHeight="1" x14ac:dyDescent="0.25">
      <c r="A19" s="58" t="s">
        <v>70</v>
      </c>
      <c r="B19" s="58"/>
      <c r="D19" s="7" t="s">
        <v>86</v>
      </c>
      <c r="E19" s="47"/>
      <c r="G19" s="7" t="s">
        <v>86</v>
      </c>
      <c r="H19" s="47"/>
    </row>
    <row r="20" spans="1:8" x14ac:dyDescent="0.25">
      <c r="A20" s="58"/>
      <c r="B20" s="58"/>
      <c r="D20" s="7" t="s">
        <v>23</v>
      </c>
      <c r="E20" s="47"/>
      <c r="G20" s="7" t="s">
        <v>23</v>
      </c>
      <c r="H20" s="47"/>
    </row>
    <row r="21" spans="1:8" x14ac:dyDescent="0.25">
      <c r="A21" s="58"/>
      <c r="B21" s="58"/>
      <c r="D21" s="7" t="s">
        <v>68</v>
      </c>
      <c r="E21" s="47"/>
      <c r="G21" s="7" t="s">
        <v>68</v>
      </c>
      <c r="H21" s="47"/>
    </row>
    <row r="22" spans="1:8" x14ac:dyDescent="0.25">
      <c r="D22" s="7" t="s">
        <v>82</v>
      </c>
      <c r="E22" s="47"/>
      <c r="G22" s="7" t="s">
        <v>82</v>
      </c>
      <c r="H22" s="47"/>
    </row>
    <row r="23" spans="1:8" x14ac:dyDescent="0.25">
      <c r="D23" s="7" t="s">
        <v>80</v>
      </c>
      <c r="E23" s="47"/>
      <c r="G23" s="7" t="s">
        <v>80</v>
      </c>
      <c r="H23" s="47"/>
    </row>
    <row r="24" spans="1:8" x14ac:dyDescent="0.25">
      <c r="D24" s="7" t="s">
        <v>81</v>
      </c>
      <c r="E24" s="47"/>
      <c r="G24" s="7" t="s">
        <v>81</v>
      </c>
      <c r="H24" s="47"/>
    </row>
    <row r="25" spans="1:8" x14ac:dyDescent="0.25">
      <c r="D25" s="7" t="s">
        <v>87</v>
      </c>
      <c r="E25" s="47"/>
      <c r="G25" s="7" t="s">
        <v>87</v>
      </c>
      <c r="H25" s="47"/>
    </row>
    <row r="26" spans="1:8" x14ac:dyDescent="0.25">
      <c r="D26" s="7" t="s">
        <v>77</v>
      </c>
      <c r="E26" s="47"/>
      <c r="G26" s="7" t="s">
        <v>77</v>
      </c>
      <c r="H26" s="47"/>
    </row>
    <row r="27" spans="1:8" x14ac:dyDescent="0.25">
      <c r="D27" s="7" t="s">
        <v>78</v>
      </c>
      <c r="E27" s="47"/>
      <c r="G27" s="7" t="s">
        <v>78</v>
      </c>
      <c r="H27" s="47"/>
    </row>
    <row r="28" spans="1:8" x14ac:dyDescent="0.25">
      <c r="D28" s="7" t="s">
        <v>79</v>
      </c>
      <c r="E28" s="47"/>
      <c r="G28" s="7" t="s">
        <v>79</v>
      </c>
      <c r="H28" s="47"/>
    </row>
    <row r="29" spans="1:8" x14ac:dyDescent="0.25">
      <c r="D29" s="7" t="s">
        <v>15</v>
      </c>
      <c r="E29" s="47"/>
      <c r="G29" s="7" t="s">
        <v>15</v>
      </c>
      <c r="H29" s="47"/>
    </row>
    <row r="30" spans="1:8" x14ac:dyDescent="0.25">
      <c r="D30" s="7" t="s">
        <v>24</v>
      </c>
      <c r="E30" s="47"/>
      <c r="G30" s="7" t="s">
        <v>24</v>
      </c>
      <c r="H30" s="47"/>
    </row>
    <row r="31" spans="1:8" x14ac:dyDescent="0.25">
      <c r="D31" s="7" t="s">
        <v>12</v>
      </c>
      <c r="E31" s="47"/>
      <c r="G31" s="7" t="s">
        <v>12</v>
      </c>
      <c r="H31" s="47"/>
    </row>
    <row r="32" spans="1:8" ht="16.5" x14ac:dyDescent="0.25">
      <c r="D32" s="9" t="s">
        <v>35</v>
      </c>
      <c r="E32" s="10">
        <f>SUM(E5:E20)</f>
        <v>0</v>
      </c>
      <c r="G32" s="9" t="s">
        <v>35</v>
      </c>
      <c r="H32" s="10">
        <f>SUM(H5:H20)</f>
        <v>0</v>
      </c>
    </row>
    <row r="33" spans="4:8" ht="16.5" x14ac:dyDescent="0.25">
      <c r="D33" s="9" t="s">
        <v>36</v>
      </c>
      <c r="E33" s="10">
        <f>SUM(E21:E31)</f>
        <v>0</v>
      </c>
      <c r="G33" s="9" t="s">
        <v>36</v>
      </c>
      <c r="H33" s="10">
        <f>SUM(H21:H31)</f>
        <v>0</v>
      </c>
    </row>
    <row r="34" spans="4:8" ht="16.5" x14ac:dyDescent="0.25">
      <c r="D34" s="9" t="s">
        <v>37</v>
      </c>
      <c r="E34" s="10">
        <f>ΑΠΟΤΑΜΙΕΥΣΗ!C31/12</f>
        <v>0</v>
      </c>
      <c r="G34" s="9" t="s">
        <v>37</v>
      </c>
      <c r="H34" s="48">
        <v>0</v>
      </c>
    </row>
    <row r="35" spans="4:8" ht="20.25" x14ac:dyDescent="0.25">
      <c r="D35" s="11" t="s">
        <v>38</v>
      </c>
      <c r="E35" s="12">
        <f>SUM(E32:E34)</f>
        <v>0</v>
      </c>
      <c r="G35" s="11" t="s">
        <v>38</v>
      </c>
      <c r="H35" s="12">
        <f>SUM(H32:H34)</f>
        <v>0</v>
      </c>
    </row>
    <row r="36" spans="4:8" ht="20.25" x14ac:dyDescent="0.25">
      <c r="D36" s="11" t="s">
        <v>39</v>
      </c>
      <c r="E36" s="12">
        <f>E35*12</f>
        <v>0</v>
      </c>
      <c r="G36" s="11" t="s">
        <v>39</v>
      </c>
      <c r="H36" s="12">
        <f>IF(H35*12&gt;B10,"Αύξησε τα έσοδα σου ή μείωσε τα έξοδα σου",H35*12)</f>
        <v>0</v>
      </c>
    </row>
  </sheetData>
  <sheetProtection algorithmName="SHA-512" hashValue="39uRkEtDdrC9ahARdc1EaPbauX+vvFs/WkQgNxjXgGVXWGXmMXVK7e6CsAE920fltP31rdLOQQpKjjLXnGoJVA==" saltValue="/wRxL/0sw2CN/VzNCtF6jA==" spinCount="100000" sheet="1" objects="1" scenarios="1" selectLockedCells="1"/>
  <mergeCells count="7">
    <mergeCell ref="A19:B21"/>
    <mergeCell ref="D3:E3"/>
    <mergeCell ref="A3:B3"/>
    <mergeCell ref="G3:H3"/>
    <mergeCell ref="A1:B1"/>
    <mergeCell ref="D1:E1"/>
    <mergeCell ref="G1:H1"/>
  </mergeCells>
  <conditionalFormatting sqref="H36">
    <cfRule type="expression" dxfId="0" priority="1">
      <formula>$H$36</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6"/>
  <sheetViews>
    <sheetView workbookViewId="0">
      <selection activeCell="C11" sqref="C11"/>
    </sheetView>
  </sheetViews>
  <sheetFormatPr defaultRowHeight="15.75" x14ac:dyDescent="0.25"/>
  <cols>
    <col min="1" max="1" width="33.140625" style="41" customWidth="1"/>
    <col min="2" max="2" width="23.5703125" style="41" bestFit="1" customWidth="1"/>
    <col min="3" max="3" width="21.28515625" style="45" bestFit="1" customWidth="1"/>
    <col min="4" max="4" width="10.5703125" style="41" bestFit="1" customWidth="1"/>
    <col min="5" max="5" width="10.7109375" style="41" bestFit="1" customWidth="1"/>
    <col min="6" max="6" width="28.7109375" style="41" customWidth="1"/>
    <col min="7" max="16384" width="9.140625" style="41"/>
  </cols>
  <sheetData>
    <row r="1" spans="2:6" ht="57" customHeight="1" x14ac:dyDescent="0.25"/>
    <row r="2" spans="2:6" ht="33" x14ac:dyDescent="0.3">
      <c r="B2" s="39" t="s">
        <v>30</v>
      </c>
      <c r="C2" s="40" t="s">
        <v>65</v>
      </c>
      <c r="D2" s="40" t="s">
        <v>29</v>
      </c>
      <c r="E2" s="40" t="s">
        <v>28</v>
      </c>
      <c r="F2" s="40" t="s">
        <v>66</v>
      </c>
    </row>
    <row r="3" spans="2:6" x14ac:dyDescent="0.25">
      <c r="B3" s="42" t="s">
        <v>25</v>
      </c>
      <c r="C3" s="43">
        <v>0.5</v>
      </c>
      <c r="D3" s="44">
        <f>ΠΡΟΫΠΟΛΟΓΙΣΜΟΣ!H32</f>
        <v>0</v>
      </c>
      <c r="E3" s="44">
        <f>D3*12</f>
        <v>0</v>
      </c>
      <c r="F3" s="43" t="e">
        <f>E3/$E$6</f>
        <v>#DIV/0!</v>
      </c>
    </row>
    <row r="4" spans="2:6" x14ac:dyDescent="0.25">
      <c r="B4" s="42" t="s">
        <v>26</v>
      </c>
      <c r="C4" s="43">
        <v>0.3</v>
      </c>
      <c r="D4" s="44">
        <f>ΠΡΟΫΠΟΛΟΓΙΣΜΟΣ!H33</f>
        <v>0</v>
      </c>
      <c r="E4" s="44">
        <f t="shared" ref="E4:E5" si="0">D4*12</f>
        <v>0</v>
      </c>
      <c r="F4" s="43" t="e">
        <f t="shared" ref="F4:F6" si="1">E4/$E$6</f>
        <v>#DIV/0!</v>
      </c>
    </row>
    <row r="5" spans="2:6" x14ac:dyDescent="0.25">
      <c r="B5" s="42" t="s">
        <v>27</v>
      </c>
      <c r="C5" s="43">
        <v>0.2</v>
      </c>
      <c r="D5" s="44">
        <f>ΠΡΟΫΠΟΛΟΓΙΣΜΟΣ!H34</f>
        <v>0</v>
      </c>
      <c r="E5" s="44">
        <f t="shared" si="0"/>
        <v>0</v>
      </c>
      <c r="F5" s="43" t="e">
        <f t="shared" si="1"/>
        <v>#DIV/0!</v>
      </c>
    </row>
    <row r="6" spans="2:6" x14ac:dyDescent="0.25">
      <c r="B6" s="42" t="s">
        <v>31</v>
      </c>
      <c r="C6" s="43">
        <f>SUM(C3:C5)</f>
        <v>1</v>
      </c>
      <c r="D6" s="44">
        <f>SUM(D3:D5)</f>
        <v>0</v>
      </c>
      <c r="E6" s="44">
        <f>SUM(E3:E5)</f>
        <v>0</v>
      </c>
      <c r="F6" s="43" t="e">
        <f t="shared" si="1"/>
        <v>#DIV/0!</v>
      </c>
    </row>
  </sheetData>
  <sheetProtection algorithmName="SHA-512" hashValue="ydxM+FEOyIn8dUuPK8jOl+l/RG/90T7onXq6uR1cqkRYSrxEwc4wODz+nzb+fe+GFh4pAOBHXLQ+ttU2TuUeaA==" saltValue="4hIf00vyi6HGghvi/MQ6ag==" spinCount="100000" sheet="1" objects="1" scenarios="1" select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4</vt:i4>
      </vt:variant>
      <vt:variant>
        <vt:lpstr>Καθορισμένες περιοχές</vt:lpstr>
      </vt:variant>
      <vt:variant>
        <vt:i4>1</vt:i4>
      </vt:variant>
    </vt:vector>
  </HeadingPairs>
  <TitlesOfParts>
    <vt:vector size="5" baseType="lpstr">
      <vt:lpstr>ΟΔΗΓΙΕΣ</vt:lpstr>
      <vt:lpstr>ΑΠΟΤΑΜΙΕΥΣΗ</vt:lpstr>
      <vt:lpstr>ΠΡΟΫΠΟΛΟΓΙΣΜΟΣ</vt:lpstr>
      <vt:lpstr>50-30-20</vt:lpstr>
      <vt:lpstr>ΑΠΟΤΑΜΙΕΥΣΗ!Print_Area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Baltassis</dc:creator>
  <cp:lastModifiedBy>Baltassis</cp:lastModifiedBy>
  <cp:lastPrinted>2023-09-26T12:51:39Z</cp:lastPrinted>
  <dcterms:created xsi:type="dcterms:W3CDTF">2022-01-08T10:07:10Z</dcterms:created>
  <dcterms:modified xsi:type="dcterms:W3CDTF">2024-10-27T23:55:45Z</dcterms:modified>
</cp:coreProperties>
</file>